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7875" windowHeight="4710" activeTab="0"/>
  </bookViews>
  <sheets>
    <sheet name="Munka1" sheetId="1" r:id="rId1"/>
  </sheets>
  <definedNames>
    <definedName name="_xlnm.Print_Area" localSheetId="0">'Munka1'!$B$1:$O$13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9" authorId="0">
      <text>
        <r>
          <rPr>
            <sz val="8"/>
            <rFont val="Fixedsys"/>
            <family val="2"/>
          </rPr>
          <t xml:space="preserve">ide írd be a diffi áttételét!
</t>
        </r>
      </text>
    </comment>
    <comment ref="F9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Ide írd be a kerék átmérőjét centiméterben!</t>
        </r>
      </text>
    </comment>
    <comment ref="D3" authorId="0">
      <text>
        <r>
          <rPr>
            <sz val="11"/>
            <rFont val="Fixedsys"/>
            <family val="2"/>
          </rPr>
          <t>Az első fokozat áttétele</t>
        </r>
      </text>
    </comment>
    <comment ref="D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második fokozat áttétele</t>
        </r>
      </text>
    </comment>
    <comment ref="D5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harmadik fokozat áttétele</t>
        </r>
      </text>
    </comment>
    <comment ref="D6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negyedik fokozat áttétele</t>
        </r>
      </text>
    </comment>
    <comment ref="K3" authorId="0">
      <text>
        <r>
          <rPr>
            <sz val="11"/>
            <rFont val="Fixedsys"/>
            <family val="2"/>
          </rPr>
          <t>Az első fokozat áttétele</t>
        </r>
      </text>
    </comment>
    <comment ref="K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második fokozat áttétele</t>
        </r>
      </text>
    </comment>
    <comment ref="K5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harmadik fokozat áttétele</t>
        </r>
      </text>
    </comment>
    <comment ref="K6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negyedik fokozat áttétele</t>
        </r>
      </text>
    </comment>
    <comment ref="K9" authorId="0">
      <text>
        <r>
          <rPr>
            <sz val="8"/>
            <rFont val="Fixedsys"/>
            <family val="2"/>
          </rPr>
          <t xml:space="preserve">ide írd be a diffi áttételét!
</t>
        </r>
      </text>
    </comment>
    <comment ref="M9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Ide írd be a kerék átmérőjét centiméterben!</t>
        </r>
      </text>
    </comment>
    <comment ref="D7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ötödik fokozat áttétele</t>
        </r>
      </text>
    </comment>
    <comment ref="K7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Fixedsys"/>
            <family val="2"/>
          </rPr>
          <t>A ötödik fokozat áttétele</t>
        </r>
      </text>
    </comment>
  </commentList>
</comments>
</file>

<file path=xl/sharedStrings.xml><?xml version="1.0" encoding="utf-8"?>
<sst xmlns="http://schemas.openxmlformats.org/spreadsheetml/2006/main" count="55" uniqueCount="32">
  <si>
    <t>Áttételek</t>
  </si>
  <si>
    <t>első</t>
  </si>
  <si>
    <t>második</t>
  </si>
  <si>
    <t>harmadik</t>
  </si>
  <si>
    <t>negyedik</t>
  </si>
  <si>
    <t>Fordulat</t>
  </si>
  <si>
    <t>1.</t>
  </si>
  <si>
    <t>2.</t>
  </si>
  <si>
    <t>3.</t>
  </si>
  <si>
    <t>4.</t>
  </si>
  <si>
    <t>kerék</t>
  </si>
  <si>
    <t>Diffi áttétele:</t>
  </si>
  <si>
    <t>Áttét.</t>
  </si>
  <si>
    <t>Diffi.</t>
  </si>
  <si>
    <t>DACIA</t>
  </si>
  <si>
    <t>ötödik</t>
  </si>
  <si>
    <t>5.</t>
  </si>
  <si>
    <t xml:space="preserve"> </t>
  </si>
  <si>
    <t>Kérem megadni:</t>
  </si>
  <si>
    <t>Tervezett méret</t>
  </si>
  <si>
    <t>jelenlegi méret</t>
  </si>
  <si>
    <t>/</t>
  </si>
  <si>
    <t>R</t>
  </si>
  <si>
    <t>Ha n&lt;100% : gyorsulás növekszik, végsebesség csökken</t>
  </si>
  <si>
    <t>Ha n&gt;100% : gyorsulás csökken, végsebesség növekszik.</t>
  </si>
  <si>
    <t>Gumi széllessége</t>
  </si>
  <si>
    <t>Keréktárcsa átmérője</t>
  </si>
  <si>
    <t>coll</t>
  </si>
  <si>
    <t>mm</t>
  </si>
  <si>
    <t>kerékátmérő /mm/</t>
  </si>
  <si>
    <t>Gumi magassága, a szélesség arányában</t>
  </si>
  <si>
    <t>%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</si>
</sst>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28">
    <font>
      <sz val="10"/>
      <name val="Arial CE"/>
      <family val="0"/>
    </font>
    <font>
      <sz val="8"/>
      <name val="Tahoma"/>
      <family val="0"/>
    </font>
    <font>
      <sz val="8"/>
      <name val="Fixedsys"/>
      <family val="2"/>
    </font>
    <font>
      <sz val="11"/>
      <name val="Fixedsy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20"/>
      <color indexed="12"/>
      <name val="Arial CE"/>
      <family val="2"/>
    </font>
    <font>
      <sz val="2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i/>
      <sz val="20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i/>
      <sz val="20"/>
      <color indexed="12"/>
      <name val="Arial CE"/>
      <family val="2"/>
    </font>
    <font>
      <b/>
      <i/>
      <sz val="21"/>
      <color indexed="12"/>
      <name val="Arial CE"/>
      <family val="2"/>
    </font>
    <font>
      <i/>
      <sz val="21"/>
      <color indexed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left" indent="2"/>
      <protection locked="0"/>
    </xf>
    <xf numFmtId="0" fontId="7" fillId="4" borderId="1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22" fillId="3" borderId="4" xfId="0" applyFont="1" applyFill="1" applyBorder="1" applyAlignment="1" applyProtection="1">
      <alignment/>
      <protection locked="0"/>
    </xf>
    <xf numFmtId="0" fontId="22" fillId="3" borderId="7" xfId="0" applyFont="1" applyFill="1" applyBorder="1" applyAlignment="1" applyProtection="1">
      <alignment/>
      <protection locked="0"/>
    </xf>
    <xf numFmtId="2" fontId="22" fillId="4" borderId="1" xfId="0" applyNumberFormat="1" applyFont="1" applyFill="1" applyBorder="1" applyAlignment="1" applyProtection="1">
      <alignment horizontal="center"/>
      <protection locked="0"/>
    </xf>
    <xf numFmtId="2" fontId="22" fillId="4" borderId="8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/>
      <protection locked="0"/>
    </xf>
    <xf numFmtId="0" fontId="23" fillId="3" borderId="0" xfId="0" applyFont="1" applyFill="1" applyAlignment="1" applyProtection="1">
      <alignment/>
      <protection locked="0"/>
    </xf>
    <xf numFmtId="0" fontId="24" fillId="2" borderId="9" xfId="0" applyFont="1" applyFill="1" applyBorder="1" applyAlignment="1" applyProtection="1">
      <alignment/>
      <protection locked="0"/>
    </xf>
    <xf numFmtId="0" fontId="25" fillId="2" borderId="10" xfId="0" applyFont="1" applyFill="1" applyBorder="1" applyAlignment="1" applyProtection="1">
      <alignment/>
      <protection locked="0"/>
    </xf>
    <xf numFmtId="0" fontId="24" fillId="2" borderId="11" xfId="0" applyFont="1" applyFill="1" applyBorder="1" applyAlignment="1" applyProtection="1">
      <alignment/>
      <protection locked="0"/>
    </xf>
    <xf numFmtId="0" fontId="25" fillId="2" borderId="12" xfId="0" applyFont="1" applyFill="1" applyBorder="1" applyAlignment="1" applyProtection="1">
      <alignment/>
      <protection locked="0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/>
      <protection locked="0"/>
    </xf>
    <xf numFmtId="0" fontId="25" fillId="2" borderId="14" xfId="0" applyFont="1" applyFill="1" applyBorder="1" applyAlignment="1" applyProtection="1">
      <alignment/>
      <protection locked="0"/>
    </xf>
    <xf numFmtId="0" fontId="24" fillId="2" borderId="4" xfId="0" applyFont="1" applyFill="1" applyBorder="1" applyAlignment="1" applyProtection="1">
      <alignment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5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18" fillId="2" borderId="7" xfId="0" applyFont="1" applyFill="1" applyBorder="1" applyAlignment="1" applyProtection="1">
      <alignment horizontal="centerContinuous" vertical="center"/>
      <protection/>
    </xf>
    <xf numFmtId="0" fontId="8" fillId="2" borderId="16" xfId="0" applyFont="1" applyFill="1" applyBorder="1" applyAlignment="1" applyProtection="1">
      <alignment horizontal="centerContinuous" vertical="center"/>
      <protection/>
    </xf>
    <xf numFmtId="0" fontId="8" fillId="2" borderId="3" xfId="0" applyFont="1" applyFill="1" applyBorder="1" applyAlignment="1" applyProtection="1">
      <alignment horizontal="centerContinuous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centerContinuous" vertical="center"/>
      <protection/>
    </xf>
    <xf numFmtId="0" fontId="17" fillId="2" borderId="18" xfId="0" applyFont="1" applyFill="1" applyBorder="1" applyAlignment="1" applyProtection="1">
      <alignment horizontal="centerContinuous" vertical="center"/>
      <protection/>
    </xf>
    <xf numFmtId="0" fontId="17" fillId="2" borderId="19" xfId="0" applyFont="1" applyFill="1" applyBorder="1" applyAlignment="1" applyProtection="1">
      <alignment horizontal="centerContinuous" vertical="center"/>
      <protection/>
    </xf>
    <xf numFmtId="0" fontId="8" fillId="2" borderId="17" xfId="0" applyFont="1" applyFill="1" applyBorder="1" applyAlignment="1" applyProtection="1">
      <alignment horizontal="centerContinuous" vertical="center" wrapText="1"/>
      <protection/>
    </xf>
    <xf numFmtId="0" fontId="26" fillId="2" borderId="16" xfId="0" applyFont="1" applyFill="1" applyBorder="1" applyAlignment="1" applyProtection="1">
      <alignment horizontal="centerContinuous" vertical="center" wrapText="1"/>
      <protection/>
    </xf>
    <xf numFmtId="0" fontId="19" fillId="2" borderId="16" xfId="0" applyFont="1" applyFill="1" applyBorder="1" applyAlignment="1" applyProtection="1">
      <alignment horizontal="centerContinuous" vertical="center"/>
      <protection/>
    </xf>
    <xf numFmtId="0" fontId="8" fillId="2" borderId="18" xfId="0" applyFont="1" applyFill="1" applyBorder="1" applyAlignment="1" applyProtection="1">
      <alignment horizontal="centerContinuous" vertical="center"/>
      <protection/>
    </xf>
    <xf numFmtId="0" fontId="8" fillId="2" borderId="3" xfId="0" applyFont="1" applyFill="1" applyBorder="1" applyAlignment="1" applyProtection="1">
      <alignment horizontal="centerContinuous" vertical="center" wrapText="1"/>
      <protection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8" fillId="3" borderId="21" xfId="0" applyFont="1" applyFill="1" applyBorder="1" applyAlignment="1" applyProtection="1">
      <alignment horizontal="center" vertical="center" wrapText="1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19" fillId="2" borderId="6" xfId="0" applyFont="1" applyFill="1" applyBorder="1" applyAlignment="1" applyProtection="1">
      <alignment horizontal="centerContinuous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Continuous" vertical="center"/>
      <protection/>
    </xf>
    <xf numFmtId="0" fontId="0" fillId="2" borderId="25" xfId="0" applyFill="1" applyBorder="1" applyAlignment="1" applyProtection="1">
      <alignment horizontal="centerContinuous" vertical="center"/>
      <protection/>
    </xf>
    <xf numFmtId="0" fontId="16" fillId="3" borderId="23" xfId="0" applyFont="1" applyFill="1" applyBorder="1" applyAlignment="1" applyProtection="1">
      <alignment horizontal="center" vertical="center" wrapText="1"/>
      <protection/>
    </xf>
    <xf numFmtId="0" fontId="16" fillId="3" borderId="26" xfId="0" applyFont="1" applyFill="1" applyBorder="1" applyAlignment="1" applyProtection="1">
      <alignment horizontal="center" vertical="center" wrapText="1"/>
      <protection/>
    </xf>
    <xf numFmtId="0" fontId="16" fillId="3" borderId="27" xfId="0" applyFont="1" applyFill="1" applyBorder="1" applyAlignment="1" applyProtection="1">
      <alignment horizontal="center" vertical="center" wrapText="1"/>
      <protection/>
    </xf>
    <xf numFmtId="0" fontId="13" fillId="4" borderId="28" xfId="0" applyFont="1" applyFill="1" applyBorder="1" applyAlignment="1" applyProtection="1">
      <alignment horizontal="center" vertical="center"/>
      <protection/>
    </xf>
    <xf numFmtId="0" fontId="15" fillId="3" borderId="29" xfId="0" applyFont="1" applyFill="1" applyBorder="1" applyAlignment="1" applyProtection="1">
      <alignment horizontal="center" vertical="center"/>
      <protection/>
    </xf>
    <xf numFmtId="0" fontId="13" fillId="4" borderId="29" xfId="0" applyFont="1" applyFill="1" applyBorder="1" applyAlignment="1" applyProtection="1">
      <alignment horizontal="center" vertical="center"/>
      <protection/>
    </xf>
    <xf numFmtId="0" fontId="13" fillId="3" borderId="29" xfId="0" applyFont="1" applyFill="1" applyBorder="1" applyAlignment="1" applyProtection="1">
      <alignment horizontal="center" vertical="center"/>
      <protection/>
    </xf>
    <xf numFmtId="0" fontId="13" fillId="4" borderId="30" xfId="0" applyFont="1" applyFill="1" applyBorder="1" applyAlignment="1" applyProtection="1">
      <alignment horizontal="center" vertical="center"/>
      <protection/>
    </xf>
    <xf numFmtId="169" fontId="10" fillId="3" borderId="28" xfId="0" applyNumberFormat="1" applyFont="1" applyFill="1" applyBorder="1" applyAlignment="1" applyProtection="1">
      <alignment horizontal="center" vertical="center"/>
      <protection/>
    </xf>
    <xf numFmtId="169" fontId="10" fillId="3" borderId="29" xfId="0" applyNumberFormat="1" applyFont="1" applyFill="1" applyBorder="1" applyAlignment="1" applyProtection="1">
      <alignment horizontal="center" vertical="center"/>
      <protection/>
    </xf>
    <xf numFmtId="169" fontId="10" fillId="3" borderId="30" xfId="0" applyNumberFormat="1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/>
      <protection/>
    </xf>
    <xf numFmtId="0" fontId="15" fillId="3" borderId="32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/>
      <protection/>
    </xf>
    <xf numFmtId="0" fontId="13" fillId="3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/>
      <protection/>
    </xf>
    <xf numFmtId="169" fontId="10" fillId="3" borderId="31" xfId="0" applyNumberFormat="1" applyFont="1" applyFill="1" applyBorder="1" applyAlignment="1" applyProtection="1">
      <alignment horizontal="center" vertical="center"/>
      <protection/>
    </xf>
    <xf numFmtId="169" fontId="10" fillId="3" borderId="32" xfId="0" applyNumberFormat="1" applyFont="1" applyFill="1" applyBorder="1" applyAlignment="1" applyProtection="1">
      <alignment horizontal="center" vertical="center"/>
      <protection/>
    </xf>
    <xf numFmtId="169" fontId="10" fillId="3" borderId="33" xfId="0" applyNumberFormat="1" applyFont="1" applyFill="1" applyBorder="1" applyAlignment="1" applyProtection="1">
      <alignment horizontal="center" vertical="center"/>
      <protection/>
    </xf>
    <xf numFmtId="0" fontId="13" fillId="4" borderId="34" xfId="0" applyFont="1" applyFill="1" applyBorder="1" applyAlignment="1" applyProtection="1">
      <alignment horizontal="center" vertical="center"/>
      <protection/>
    </xf>
    <xf numFmtId="0" fontId="15" fillId="3" borderId="35" xfId="0" applyFont="1" applyFill="1" applyBorder="1" applyAlignment="1" applyProtection="1">
      <alignment horizontal="center" vertical="center"/>
      <protection/>
    </xf>
    <xf numFmtId="0" fontId="13" fillId="4" borderId="35" xfId="0" applyFont="1" applyFill="1" applyBorder="1" applyAlignment="1" applyProtection="1">
      <alignment horizontal="center" vertical="center"/>
      <protection/>
    </xf>
    <xf numFmtId="0" fontId="13" fillId="3" borderId="35" xfId="0" applyFont="1" applyFill="1" applyBorder="1" applyAlignment="1" applyProtection="1">
      <alignment horizontal="center" vertical="center"/>
      <protection/>
    </xf>
    <xf numFmtId="0" fontId="13" fillId="4" borderId="36" xfId="0" applyFont="1" applyFill="1" applyBorder="1" applyAlignment="1" applyProtection="1">
      <alignment horizontal="center" vertical="center"/>
      <protection/>
    </xf>
    <xf numFmtId="169" fontId="10" fillId="3" borderId="34" xfId="0" applyNumberFormat="1" applyFont="1" applyFill="1" applyBorder="1" applyAlignment="1" applyProtection="1">
      <alignment horizontal="center" vertical="center"/>
      <protection/>
    </xf>
    <xf numFmtId="169" fontId="10" fillId="3" borderId="35" xfId="0" applyNumberFormat="1" applyFont="1" applyFill="1" applyBorder="1" applyAlignment="1" applyProtection="1">
      <alignment horizontal="center" vertical="center"/>
      <protection/>
    </xf>
    <xf numFmtId="169" fontId="10" fillId="3" borderId="36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top"/>
      <protection/>
    </xf>
    <xf numFmtId="0" fontId="0" fillId="2" borderId="28" xfId="0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/>
    </xf>
    <xf numFmtId="0" fontId="0" fillId="2" borderId="30" xfId="0" applyFill="1" applyBorder="1" applyAlignment="1" applyProtection="1">
      <alignment vertical="center"/>
      <protection/>
    </xf>
    <xf numFmtId="0" fontId="0" fillId="2" borderId="34" xfId="0" applyFill="1" applyBorder="1" applyAlignment="1" applyProtection="1">
      <alignment vertical="center"/>
      <protection/>
    </xf>
    <xf numFmtId="0" fontId="0" fillId="2" borderId="35" xfId="0" applyFill="1" applyBorder="1" applyAlignment="1" applyProtection="1">
      <alignment vertical="center"/>
      <protection/>
    </xf>
    <xf numFmtId="0" fontId="0" fillId="2" borderId="36" xfId="0" applyFill="1" applyBorder="1" applyAlignment="1" applyProtection="1">
      <alignment vertical="center"/>
      <protection/>
    </xf>
    <xf numFmtId="2" fontId="22" fillId="4" borderId="1" xfId="0" applyNumberFormat="1" applyFont="1" applyFill="1" applyBorder="1" applyAlignment="1" applyProtection="1">
      <alignment horizontal="center" vertical="center"/>
      <protection locked="0"/>
    </xf>
    <xf numFmtId="2" fontId="22" fillId="4" borderId="8" xfId="0" applyNumberFormat="1" applyFont="1" applyFill="1" applyBorder="1" applyAlignment="1" applyProtection="1">
      <alignment horizontal="center"/>
      <protection locked="0"/>
    </xf>
    <xf numFmtId="0" fontId="20" fillId="2" borderId="37" xfId="0" applyFont="1" applyFill="1" applyBorder="1" applyAlignment="1" applyProtection="1">
      <alignment horizontal="center" vertical="center" textRotation="180"/>
      <protection/>
    </xf>
    <xf numFmtId="0" fontId="21" fillId="2" borderId="38" xfId="0" applyFont="1" applyFill="1" applyBorder="1" applyAlignment="1" applyProtection="1">
      <alignment horizontal="center" vertical="center" textRotation="180"/>
      <protection/>
    </xf>
    <xf numFmtId="0" fontId="21" fillId="2" borderId="39" xfId="0" applyFont="1" applyFill="1" applyBorder="1" applyAlignment="1" applyProtection="1">
      <alignment horizontal="center" vertical="center" textRotation="180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/>
      <protection/>
    </xf>
    <xf numFmtId="0" fontId="13" fillId="3" borderId="4" xfId="0" applyFont="1" applyFill="1" applyBorder="1" applyAlignment="1" applyProtection="1">
      <alignment horizontal="center" vertical="center"/>
      <protection/>
    </xf>
    <xf numFmtId="0" fontId="14" fillId="3" borderId="2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workbookViewId="0" topLeftCell="B24">
      <selection activeCell="E42" sqref="E42"/>
    </sheetView>
  </sheetViews>
  <sheetFormatPr defaultColWidth="9.00390625" defaultRowHeight="21.75" customHeight="1"/>
  <cols>
    <col min="1" max="1" width="9.125" style="9" customWidth="1"/>
    <col min="2" max="2" width="15.75390625" style="9" customWidth="1"/>
    <col min="3" max="7" width="12.75390625" style="9" customWidth="1"/>
    <col min="8" max="8" width="8.125" style="9" customWidth="1"/>
    <col min="9" max="9" width="15.75390625" style="9" customWidth="1"/>
    <col min="10" max="13" width="12.75390625" style="9" customWidth="1"/>
    <col min="14" max="14" width="11.75390625" style="9" customWidth="1"/>
    <col min="15" max="15" width="8.875" style="9" customWidth="1"/>
    <col min="16" max="16" width="18.125" style="9" customWidth="1"/>
    <col min="17" max="21" width="12.75390625" style="9" customWidth="1"/>
    <col min="22" max="16384" width="8.875" style="9" customWidth="1"/>
  </cols>
  <sheetData>
    <row r="1" spans="5:12" ht="21.75" customHeight="1" thickBot="1">
      <c r="E1" s="28" t="s">
        <v>14</v>
      </c>
      <c r="G1" s="10"/>
      <c r="H1" s="10"/>
      <c r="L1" s="29" t="s">
        <v>14</v>
      </c>
    </row>
    <row r="2" spans="2:11" ht="21.75" customHeight="1" thickBot="1">
      <c r="B2" s="24" t="s">
        <v>0</v>
      </c>
      <c r="C2" s="2"/>
      <c r="I2" s="25" t="s">
        <v>0</v>
      </c>
      <c r="J2" s="7"/>
      <c r="K2" s="11"/>
    </row>
    <row r="3" spans="2:14" ht="21.75" customHeight="1" thickBot="1">
      <c r="B3" s="38" t="s">
        <v>1</v>
      </c>
      <c r="C3" s="20"/>
      <c r="D3" s="26">
        <v>3.81</v>
      </c>
      <c r="I3" s="30" t="s">
        <v>1</v>
      </c>
      <c r="J3" s="31"/>
      <c r="K3" s="26">
        <v>3.833</v>
      </c>
      <c r="L3" s="12"/>
      <c r="M3" s="3" t="s">
        <v>13</v>
      </c>
      <c r="N3" s="3" t="s">
        <v>12</v>
      </c>
    </row>
    <row r="4" spans="2:19" ht="21.75" customHeight="1" thickBot="1">
      <c r="B4" s="38" t="s">
        <v>2</v>
      </c>
      <c r="C4" s="20"/>
      <c r="D4" s="26">
        <v>2.176</v>
      </c>
      <c r="I4" s="32" t="s">
        <v>2</v>
      </c>
      <c r="J4" s="33"/>
      <c r="K4" s="26">
        <v>2.235</v>
      </c>
      <c r="L4" s="12"/>
      <c r="M4" s="3"/>
      <c r="N4" s="4"/>
      <c r="P4" s="16"/>
      <c r="Q4" s="16"/>
      <c r="R4" s="16"/>
      <c r="S4" s="16"/>
    </row>
    <row r="5" spans="2:22" s="13" customFormat="1" ht="21.75" customHeight="1" thickBot="1">
      <c r="B5" s="39" t="s">
        <v>3</v>
      </c>
      <c r="C5" s="21"/>
      <c r="D5" s="27">
        <v>1.409</v>
      </c>
      <c r="I5" s="34" t="s">
        <v>3</v>
      </c>
      <c r="J5" s="35"/>
      <c r="K5" s="97">
        <v>1.458</v>
      </c>
      <c r="L5" s="14"/>
      <c r="M5" s="5"/>
      <c r="N5" s="6">
        <v>4.125</v>
      </c>
      <c r="P5" s="16"/>
      <c r="Q5" s="16"/>
      <c r="R5" s="16"/>
      <c r="S5" s="16"/>
      <c r="T5" s="9"/>
      <c r="U5" s="9"/>
      <c r="V5" s="9"/>
    </row>
    <row r="6" spans="2:19" ht="21.75" customHeight="1" thickBot="1">
      <c r="B6" s="38" t="s">
        <v>4</v>
      </c>
      <c r="C6" s="22"/>
      <c r="D6" s="26">
        <v>1.03</v>
      </c>
      <c r="I6" s="32" t="s">
        <v>4</v>
      </c>
      <c r="J6" s="33"/>
      <c r="K6" s="98">
        <v>1.171</v>
      </c>
      <c r="L6" s="12"/>
      <c r="M6" s="3"/>
      <c r="N6" s="4">
        <v>3.77</v>
      </c>
      <c r="R6" s="16"/>
      <c r="S6" s="16"/>
    </row>
    <row r="7" spans="2:19" ht="21.75" customHeight="1" thickBot="1">
      <c r="B7" s="40" t="s">
        <v>15</v>
      </c>
      <c r="C7" s="23"/>
      <c r="D7" s="26">
        <v>0.86</v>
      </c>
      <c r="E7" s="15"/>
      <c r="F7" s="12"/>
      <c r="I7" s="36" t="s">
        <v>15</v>
      </c>
      <c r="J7" s="37"/>
      <c r="K7" s="26">
        <v>0.949</v>
      </c>
      <c r="L7" s="12"/>
      <c r="R7" s="16"/>
      <c r="S7" s="16"/>
    </row>
    <row r="8" ht="21.75" customHeight="1" thickBot="1">
      <c r="S8" s="16"/>
    </row>
    <row r="9" spans="2:13" ht="21.75" customHeight="1" thickBot="1">
      <c r="B9" s="19" t="s">
        <v>11</v>
      </c>
      <c r="C9" s="22"/>
      <c r="D9" s="17">
        <v>3.55</v>
      </c>
      <c r="E9" s="22" t="s">
        <v>10</v>
      </c>
      <c r="F9" s="18">
        <v>56</v>
      </c>
      <c r="I9" s="19" t="s">
        <v>11</v>
      </c>
      <c r="J9" s="22"/>
      <c r="K9" s="17">
        <v>3.44</v>
      </c>
      <c r="L9" s="22" t="s">
        <v>10</v>
      </c>
      <c r="M9" s="18">
        <v>57.7</v>
      </c>
    </row>
    <row r="10" spans="2:13" ht="21.75" customHeight="1" thickBot="1">
      <c r="B10" s="11"/>
      <c r="C10" s="11"/>
      <c r="D10" s="11"/>
      <c r="E10" s="11"/>
      <c r="F10" s="11"/>
      <c r="I10" s="11"/>
      <c r="J10" s="11"/>
      <c r="K10" s="11"/>
      <c r="L10" s="11"/>
      <c r="M10" s="11"/>
    </row>
    <row r="11" spans="2:14" ht="21.75" customHeight="1" thickBot="1"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16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  <c r="N11" s="1" t="s">
        <v>16</v>
      </c>
    </row>
    <row r="12" spans="2:14" ht="21.75" customHeight="1" thickBot="1">
      <c r="B12" s="1">
        <v>800</v>
      </c>
      <c r="C12" s="8">
        <f>(B12/60)/D3/D9*(F9*0.0314159265)*3.6</f>
        <v>6.2434668169014085</v>
      </c>
      <c r="D12" s="8">
        <f>(B12/60)/D4/D9*(F9*0.0314159265)*3.6</f>
        <v>10.931805410107703</v>
      </c>
      <c r="E12" s="8">
        <f>(B12/60)/D5/D9*(F9*0.0314159265)*3.6</f>
        <v>16.88261786543248</v>
      </c>
      <c r="F12" s="8">
        <f>(B12/60)/D6/D9*(F9*0.0314159265)*3.6</f>
        <v>23.094765604266374</v>
      </c>
      <c r="G12" s="8">
        <f>(B12/60)/D7/D9*(F9*0.0314159265)*3.6</f>
        <v>27.66000996790043</v>
      </c>
      <c r="I12" s="1">
        <v>800</v>
      </c>
      <c r="J12" s="8">
        <f>(I12/60)/K3/K9*(M9*0.0314159265)*3.6</f>
        <v>6.598871340258101</v>
      </c>
      <c r="K12" s="8">
        <f>(I12/60)/K4/K9*(M9*0.0314159265)*3.6</f>
        <v>11.316990535664118</v>
      </c>
      <c r="L12" s="8">
        <f>(I12/60)/K5/K9*(M9*0.0314159265)*3.6</f>
        <v>17.34806162360034</v>
      </c>
      <c r="M12" s="8">
        <f>(I12/60)/K6/K9*(M9*0.0314159265)*3.6</f>
        <v>21.59989226917959</v>
      </c>
      <c r="N12" s="8">
        <f>(I12/60)/K7/K9*(M9*0.0314159265)*3.6</f>
        <v>26.652764854804325</v>
      </c>
    </row>
    <row r="13" spans="2:14" ht="21.75" customHeight="1" thickBot="1">
      <c r="B13" s="1">
        <v>1000</v>
      </c>
      <c r="C13" s="8">
        <f>(B13/60)/D3/D9*(F9*0.0314159265)*3.6</f>
        <v>7.80433352112676</v>
      </c>
      <c r="D13" s="8">
        <f>(B13/60)/D4/D9*(F9*0.0314159265)*3.6</f>
        <v>13.664756762634632</v>
      </c>
      <c r="E13" s="8">
        <f>(B13/60)/D5/D9*(F9*0.0314159265)*3.6</f>
        <v>21.1032723317906</v>
      </c>
      <c r="F13" s="8">
        <f>(B13/60)/D6/D9*(F9*0.0314159265)*3.6</f>
        <v>28.868457005332974</v>
      </c>
      <c r="G13" s="8">
        <f>(B13/60)/D7/D9*(F9*0.0314159265)*3.6</f>
        <v>34.57501245987553</v>
      </c>
      <c r="I13" s="1">
        <v>1000</v>
      </c>
      <c r="J13" s="8">
        <f>(I13/60)/K3/K9*(M9*0.0314159265)*3.6</f>
        <v>8.248589175322625</v>
      </c>
      <c r="K13" s="8">
        <f>(I13/60)/K4/K9*(M9*0.0314159265)*3.6</f>
        <v>14.146238169580148</v>
      </c>
      <c r="L13" s="8">
        <f>(I13/60)/K5/K9*(M9*0.0314159265)*3.6</f>
        <v>21.68507702950043</v>
      </c>
      <c r="M13" s="8">
        <f>(I13/60)/K6/K9*(M9*0.0314159265)*3.6</f>
        <v>26.99986533647449</v>
      </c>
      <c r="N13" s="8">
        <f>(I13/60)/K7/K9*(M9*0.0314159265)*3.6</f>
        <v>33.31595606850541</v>
      </c>
    </row>
    <row r="14" spans="2:14" ht="21.75" customHeight="1" thickBot="1">
      <c r="B14" s="1">
        <v>1500</v>
      </c>
      <c r="C14" s="8">
        <f>(B14/60)/D3/D9*(F9*0.0314159265)*3.6</f>
        <v>11.706500281690142</v>
      </c>
      <c r="D14" s="8">
        <f>(B14/60)/D4/D9*(F9*0.0314159265)*3.6</f>
        <v>20.497135143951944</v>
      </c>
      <c r="E14" s="8">
        <f>(B14/60)/D5/D9*(F9*0.0314159265)*3.6</f>
        <v>31.6549084976859</v>
      </c>
      <c r="F14" s="8">
        <f>(B14/60)/D6/D9*(F9*0.0314159265)*3.6</f>
        <v>43.30268550799945</v>
      </c>
      <c r="G14" s="8">
        <f>(B14/60)/D7/D9*(F9*0.0314159265)*3.6</f>
        <v>51.8625186898133</v>
      </c>
      <c r="I14" s="1">
        <v>1500</v>
      </c>
      <c r="J14" s="8">
        <f>(I14/60)/K3/K9*(M9*0.0314159265)*3.6</f>
        <v>12.372883762983937</v>
      </c>
      <c r="K14" s="8">
        <f>(I14/60)/K4/K9*(M9*0.0314159265)*3.6</f>
        <v>21.219357254370216</v>
      </c>
      <c r="L14" s="8">
        <f>(I14/60)/K5/K9*(M9*0.0314159265)*3.6</f>
        <v>32.52761554425065</v>
      </c>
      <c r="M14" s="8">
        <f>(I14/60)/K6/K9*(M9*0.0314159265)*3.6</f>
        <v>40.49979800471173</v>
      </c>
      <c r="N14" s="8">
        <f>(I14/60)/K7/K9*(M9*0.0314159265)*3.6</f>
        <v>49.9739341027581</v>
      </c>
    </row>
    <row r="15" spans="2:14" ht="21.75" customHeight="1" thickBot="1">
      <c r="B15" s="1">
        <v>2000</v>
      </c>
      <c r="C15" s="8">
        <f>(B15/60)/D3/D9*(F9*0.0314159265)*3.6</f>
        <v>15.60866704225352</v>
      </c>
      <c r="D15" s="8">
        <f>(B15/60)/D4/D9*(F9*0.0314159265)*3.6</f>
        <v>27.329513525269263</v>
      </c>
      <c r="E15" s="8">
        <f>(B15/60)/D5/D9*(F9*0.0314159265)*3.6</f>
        <v>42.2065446635812</v>
      </c>
      <c r="F15" s="8">
        <f>(B15/60)/D6/D9*(F9*0.0314159265)*3.6</f>
        <v>57.73691401066595</v>
      </c>
      <c r="G15" s="8">
        <f>(B15/60)/D7/D9*(F9*0.0314159265)*3.6</f>
        <v>69.15002491975106</v>
      </c>
      <c r="I15" s="1">
        <v>2000</v>
      </c>
      <c r="J15" s="8">
        <f>(I15/60)/K3/K9*(M9*0.0314159265)*3.6</f>
        <v>16.49717835064525</v>
      </c>
      <c r="K15" s="8">
        <f>(I15/60)/K4/K9*(M9*0.0314159265)*3.6</f>
        <v>28.292476339160295</v>
      </c>
      <c r="L15" s="8">
        <f>(I15/60)/K5/K9*(M9*0.0314159265)*3.6</f>
        <v>43.37015405900086</v>
      </c>
      <c r="M15" s="8">
        <f>(I15/60)/K6/K9*(M9*0.0314159265)*3.6</f>
        <v>53.99973067294898</v>
      </c>
      <c r="N15" s="8">
        <f>(I15/60)/K7/K9*(M9*0.0314159265)*3.6</f>
        <v>66.63191213701081</v>
      </c>
    </row>
    <row r="16" spans="2:14" ht="21.75" customHeight="1" thickBot="1">
      <c r="B16" s="1">
        <v>2500</v>
      </c>
      <c r="C16" s="8">
        <f>(B16/60)/D3/D9*(F9*0.0314159265)*3.6</f>
        <v>19.5108338028169</v>
      </c>
      <c r="D16" s="8">
        <f>(B16/60)/D4/D9*(F9*0.0314159265)*3.6</f>
        <v>34.161891906586575</v>
      </c>
      <c r="E16" s="8">
        <f>(B16/60)/D5/D9*(F9*0.0314159265)*3.6</f>
        <v>52.75818082947651</v>
      </c>
      <c r="F16" s="8">
        <f>(B16/60)/D6/D9*(F9*0.0314159265)*3.6</f>
        <v>72.1711425133324</v>
      </c>
      <c r="G16" s="8">
        <f>(B16/60)/D7/D9*(F9*0.0314159265)*3.6</f>
        <v>86.43753114968881</v>
      </c>
      <c r="I16" s="1">
        <v>2500</v>
      </c>
      <c r="J16" s="8">
        <f>(I16/60)/K3/K9*(M9*0.0314159265)*3.6</f>
        <v>20.621472938306564</v>
      </c>
      <c r="K16" s="8">
        <f>(I16/60)/K4/K9*(M9*0.0314159265)*3.6</f>
        <v>35.36559542395036</v>
      </c>
      <c r="L16" s="8">
        <f>(I16/60)/K5/K9*(M9*0.0314159265)*3.6</f>
        <v>54.21269257375107</v>
      </c>
      <c r="M16" s="8">
        <f>(I16/60)/K6/K9*(M9*0.0314159265)*3.6</f>
        <v>67.49966334118622</v>
      </c>
      <c r="N16" s="8">
        <f>(I16/60)/K7/K9*(M9*0.0314159265)*3.6</f>
        <v>83.28989017126351</v>
      </c>
    </row>
    <row r="17" spans="2:14" ht="21.75" customHeight="1" thickBot="1">
      <c r="B17" s="1">
        <v>3000</v>
      </c>
      <c r="C17" s="8">
        <f>(B17/60)/D3/D9*(F9*0.0314159265)*3.6</f>
        <v>23.413000563380283</v>
      </c>
      <c r="D17" s="8">
        <f>(B17/60)/D4/D9*(F9*0.0314159265)*3.6</f>
        <v>40.99427028790389</v>
      </c>
      <c r="E17" s="8">
        <f>(B17/60)/D5/D9*(F9*0.0314159265)*3.6</f>
        <v>63.3098169953718</v>
      </c>
      <c r="F17" s="8">
        <f>(B17/60)/D6/D9*(F9*0.0314159265)*3.6</f>
        <v>86.6053710159989</v>
      </c>
      <c r="G17" s="8">
        <f>(B17/60)/D7/D9*(F9*0.0314159265)*3.6</f>
        <v>103.7250373796266</v>
      </c>
      <c r="I17" s="1">
        <v>3000</v>
      </c>
      <c r="J17" s="8">
        <f>(I17/60)/K3/K9*(M9*0.0314159265)*3.6</f>
        <v>24.745767525967874</v>
      </c>
      <c r="K17" s="8">
        <f>(I17/60)/K4/K9*(M9*0.0314159265)*3.6</f>
        <v>42.43871450874043</v>
      </c>
      <c r="L17" s="8">
        <f>(I17/60)/K5/K9*(M9*0.0314159265)*3.6</f>
        <v>65.0552310885013</v>
      </c>
      <c r="M17" s="8">
        <f>(I17/60)/K6/K9*(M9*0.0314159265)*3.6</f>
        <v>80.99959600942346</v>
      </c>
      <c r="N17" s="8">
        <f>(I17/60)/K7/K9*(M9*0.0314159265)*3.6</f>
        <v>99.9478682055162</v>
      </c>
    </row>
    <row r="18" spans="2:14" ht="21.75" customHeight="1" thickBot="1">
      <c r="B18" s="1">
        <v>3500</v>
      </c>
      <c r="C18" s="8">
        <f>(B18/60)/D3/D9*(F9*0.0314159265)*3.6</f>
        <v>27.315167323943662</v>
      </c>
      <c r="D18" s="8">
        <f>(B18/60)/D4/D9*(F9*0.0314159265)*3.6</f>
        <v>47.826648669221214</v>
      </c>
      <c r="E18" s="8">
        <f>(B18/60)/D5/D9*(F9*0.0314159265)*3.6</f>
        <v>73.86145316126711</v>
      </c>
      <c r="F18" s="8">
        <f>(B18/60)/D6/D9*(F9*0.0314159265)*3.6</f>
        <v>101.03959951866538</v>
      </c>
      <c r="G18" s="8">
        <f>(B18/60)/D7/D9*(F9*0.0314159265)*3.6</f>
        <v>121.01254360956437</v>
      </c>
      <c r="I18" s="1">
        <v>3500</v>
      </c>
      <c r="J18" s="8">
        <f>(I18/60)/K3/K9*(M9*0.0314159265)*3.6</f>
        <v>28.87006211362919</v>
      </c>
      <c r="K18" s="8">
        <f>(I18/60)/K4/K9*(M9*0.0314159265)*3.6</f>
        <v>49.51183359353052</v>
      </c>
      <c r="L18" s="8">
        <f>(I18/60)/K5/K9*(M9*0.0314159265)*3.6</f>
        <v>75.8977696032515</v>
      </c>
      <c r="M18" s="8">
        <f>(I18/60)/K6/K9*(M9*0.0314159265)*3.6</f>
        <v>94.4995286776607</v>
      </c>
      <c r="N18" s="8">
        <f>(I18/60)/K7/K9*(M9*0.0314159265)*3.6</f>
        <v>116.60584623976892</v>
      </c>
    </row>
    <row r="19" spans="2:14" ht="21.75" customHeight="1" thickBot="1">
      <c r="B19" s="1">
        <v>4000</v>
      </c>
      <c r="C19" s="8">
        <f>(B19/60)/D3/D9*(F9*0.0314159265)*3.6</f>
        <v>31.21733408450704</v>
      </c>
      <c r="D19" s="8">
        <f>(B19/60)/D4/D9*(F9*0.0314159265)*3.6</f>
        <v>54.659027050538526</v>
      </c>
      <c r="E19" s="8">
        <f>(B19/60)/D5/D9*(F9*0.0314159265)*3.6</f>
        <v>84.4130893271624</v>
      </c>
      <c r="F19" s="8">
        <f>(B19/60)/D6/D9*(F9*0.0314159265)*3.6</f>
        <v>115.4738280213319</v>
      </c>
      <c r="G19" s="8">
        <f>(B19/60)/D7/D9*(F9*0.0314159265)*3.6</f>
        <v>138.30004983950212</v>
      </c>
      <c r="I19" s="1">
        <v>4000</v>
      </c>
      <c r="J19" s="8">
        <f>(I19/60)/K3/K9*(M9*0.0314159265)*3.6</f>
        <v>32.9943567012905</v>
      </c>
      <c r="K19" s="8">
        <f>(I19/60)/K4/K9*(M9*0.0314159265)*3.6</f>
        <v>56.58495267832059</v>
      </c>
      <c r="L19" s="8">
        <f>(I19/60)/K5/K9*(M9*0.0314159265)*3.6</f>
        <v>86.74030811800172</v>
      </c>
      <c r="M19" s="8">
        <f>(I19/60)/K6/K9*(M9*0.0314159265)*3.6</f>
        <v>107.99946134589796</v>
      </c>
      <c r="N19" s="8">
        <f>(I19/60)/K7/K9*(M9*0.0314159265)*3.6</f>
        <v>133.26382427402163</v>
      </c>
    </row>
    <row r="20" spans="2:14" ht="21.75" customHeight="1" thickBot="1">
      <c r="B20" s="1">
        <v>4500</v>
      </c>
      <c r="C20" s="8">
        <f>(B20/60)/D3/D9*(F9*0.0314159265)*3.6</f>
        <v>35.11950084507042</v>
      </c>
      <c r="D20" s="8">
        <f>(B20/60)/D4/D9*(F9*0.0314159265)*3.6</f>
        <v>61.49140543185584</v>
      </c>
      <c r="E20" s="8">
        <f>(B20/60)/D5/D9*(F9*0.0314159265)*3.6</f>
        <v>94.9647254930577</v>
      </c>
      <c r="F20" s="8">
        <f>(B20/60)/D6/D9*(F9*0.0314159265)*3.6</f>
        <v>129.90805652399837</v>
      </c>
      <c r="G20" s="8">
        <f>(B20/60)/D7/D9*(F9*0.0314159265)*3.6</f>
        <v>155.5875560694399</v>
      </c>
      <c r="I20" s="1">
        <v>4500</v>
      </c>
      <c r="J20" s="8">
        <f>(I20/60)/K3/K9*(M9*0.0314159265)*3.6</f>
        <v>37.11865128895182</v>
      </c>
      <c r="K20" s="8">
        <f>(I20/60)/K4/K9*(M9*0.0314159265)*3.6</f>
        <v>63.65807176311066</v>
      </c>
      <c r="L20" s="8">
        <f>(I20/60)/K5/K9*(M9*0.0314159265)*3.6</f>
        <v>97.58284663275192</v>
      </c>
      <c r="M20" s="8">
        <f>(I20/60)/K6/K9*(M9*0.0314159265)*3.6</f>
        <v>121.4993940141352</v>
      </c>
      <c r="N20" s="8">
        <f>(I20/60)/K7/K9*(M9*0.0314159265)*3.6</f>
        <v>149.92180230827432</v>
      </c>
    </row>
    <row r="21" spans="2:14" ht="21.75" customHeight="1" thickBot="1">
      <c r="B21" s="1">
        <v>5000</v>
      </c>
      <c r="C21" s="8">
        <f>(B21/60)/D3/D9*(F9*0.0314159265)*3.6</f>
        <v>39.0216676056338</v>
      </c>
      <c r="D21" s="8">
        <f>(B21/60)/D4/D9*(F9*0.0314159265)*3.6</f>
        <v>68.32378381317315</v>
      </c>
      <c r="E21" s="8">
        <f>(B21/60)/D5/D9*(F9*0.0314159265)*3.6</f>
        <v>105.51636165895302</v>
      </c>
      <c r="F21" s="8">
        <f>(B21/60)/D6/D9*(F9*0.0314159265)*3.6</f>
        <v>144.3422850266648</v>
      </c>
      <c r="G21" s="8">
        <f>(B21/60)/D7/D9*(F9*0.0314159265)*3.6</f>
        <v>172.87506229937762</v>
      </c>
      <c r="I21" s="1">
        <v>5000</v>
      </c>
      <c r="J21" s="8">
        <f>(I21/60)/K3/K9*(M9*0.0314159265)*3.6</f>
        <v>41.24294587661313</v>
      </c>
      <c r="K21" s="8">
        <f>(I21/60)/K4/K9*(M9*0.0314159265)*3.6</f>
        <v>70.73119084790072</v>
      </c>
      <c r="L21" s="8">
        <f>(I21/60)/K5/K9*(M9*0.0314159265)*3.6</f>
        <v>108.42538514750214</v>
      </c>
      <c r="M21" s="8">
        <f>(I21/60)/K6/K9*(M9*0.0314159265)*3.6</f>
        <v>134.99932668237244</v>
      </c>
      <c r="N21" s="8">
        <f>(I21/60)/K7/K9*(M9*0.0314159265)*3.6</f>
        <v>166.57978034252702</v>
      </c>
    </row>
    <row r="22" spans="2:14" ht="21.75" customHeight="1" thickBot="1">
      <c r="B22" s="1">
        <v>5500</v>
      </c>
      <c r="C22" s="8">
        <f>(B22/60)/D3/D9*(F9*0.0314159265)*3.6</f>
        <v>42.923834366197184</v>
      </c>
      <c r="D22" s="8">
        <f>(B22/60)/D4/D9*(F9*0.0314159265)*3.6</f>
        <v>75.15616219449046</v>
      </c>
      <c r="E22" s="8">
        <f>(B22/60)/D5/D9*(F9*0.0314159265)*3.6</f>
        <v>116.06799782484832</v>
      </c>
      <c r="F22" s="8">
        <f>(B22/60)/D6/D9*(F9*0.0314159265)*3.6</f>
        <v>158.77651352933134</v>
      </c>
      <c r="G22" s="8">
        <f>(B22/60)/D7/D9*(F9*0.0314159265)*3.6</f>
        <v>190.16256852931545</v>
      </c>
      <c r="I22" s="1">
        <v>5500</v>
      </c>
      <c r="J22" s="8">
        <f>(I22/60)/K3/K9*(M9*0.0314159265)*3.6</f>
        <v>45.367240464274445</v>
      </c>
      <c r="K22" s="8">
        <f>(I22/60)/K4/K9*(M9*0.0314159265)*3.6</f>
        <v>77.80430993269081</v>
      </c>
      <c r="L22" s="8">
        <f>(I22/60)/K5/K9*(M9*0.0314159265)*3.6</f>
        <v>119.26792366225237</v>
      </c>
      <c r="M22" s="8">
        <f>(I22/60)/K6/K9*(M9*0.0314159265)*3.6</f>
        <v>148.4992593506097</v>
      </c>
      <c r="N22" s="8">
        <f>(I22/60)/K7/K9*(M9*0.0314159265)*3.6</f>
        <v>183.23775837677974</v>
      </c>
    </row>
    <row r="23" spans="2:14" ht="21.75" customHeight="1" thickBot="1">
      <c r="B23" s="1">
        <v>6000</v>
      </c>
      <c r="C23" s="8">
        <f>(B23/60)/D3/D9*(F9*0.0314159265)*3.6</f>
        <v>46.826001126760566</v>
      </c>
      <c r="D23" s="8">
        <f>(B23/60)/D4/D9*(F9*0.0314159265)*3.6</f>
        <v>81.98854057580778</v>
      </c>
      <c r="E23" s="8">
        <f>(B23/60)/D5/D9*(F9*0.0314159265)*3.6</f>
        <v>126.6196339907436</v>
      </c>
      <c r="F23" s="8">
        <f>(B23/60)/D6/D9*(F9*0.0314159265)*3.6</f>
        <v>173.2107420319978</v>
      </c>
      <c r="G23" s="8">
        <f>(B23/60)/D7/D9*(F9*0.0314159265)*3.6</f>
        <v>207.4500747592532</v>
      </c>
      <c r="I23" s="1">
        <v>6000</v>
      </c>
      <c r="J23" s="8">
        <f>(I23/60)/K3/K9*(M9*0.0314159265)*3.6</f>
        <v>49.49153505193575</v>
      </c>
      <c r="K23" s="8">
        <f>(I23/60)/K4/K9*(M9*0.0314159265)*3.6</f>
        <v>84.87742901748086</v>
      </c>
      <c r="L23" s="8">
        <f>(I23/60)/K5/K9*(M9*0.0314159265)*3.6</f>
        <v>130.1104621770026</v>
      </c>
      <c r="M23" s="8">
        <f>(I23/60)/K6/K9*(M9*0.0314159265)*3.6</f>
        <v>161.9991920188469</v>
      </c>
      <c r="N23" s="8">
        <f>(I23/60)/K7/K9*(M9*0.0314159265)*3.6</f>
        <v>199.8957364110324</v>
      </c>
    </row>
    <row r="24" spans="2:14" ht="21.75" customHeight="1" thickBot="1">
      <c r="B24" s="1">
        <v>6500</v>
      </c>
      <c r="C24" s="8">
        <f>(B24/60)/D3/D9*(F9*0.0314159265)*3.6</f>
        <v>50.728167887323934</v>
      </c>
      <c r="D24" s="8">
        <f>(B24/60)/D4/D9*(F9*0.0314159265)*3.6</f>
        <v>88.82091895712509</v>
      </c>
      <c r="E24" s="8">
        <f>(B24/60)/D5/D9*(F9*0.0314159265)*3.6</f>
        <v>137.17127015663894</v>
      </c>
      <c r="F24" s="8">
        <f>(B24/60)/D6/D9*(F9*0.0314159265)*3.6</f>
        <v>187.64497053466425</v>
      </c>
      <c r="G24" s="8">
        <f>(B24/60)/D7/D9*(F9*0.0314159265)*3.6</f>
        <v>224.73758098919097</v>
      </c>
      <c r="I24" s="1">
        <v>6500</v>
      </c>
      <c r="J24" s="8">
        <f>(I24/60)/K3/K9*(M9*0.0314159265)*3.6</f>
        <v>53.61582963959706</v>
      </c>
      <c r="K24" s="8">
        <f>(I24/60)/K4/K9*(M9*0.0314159265)*3.6</f>
        <v>91.95054810227094</v>
      </c>
      <c r="L24" s="8">
        <f>(I24/60)/K5/K9*(M9*0.0314159265)*3.6</f>
        <v>140.95300069175278</v>
      </c>
      <c r="M24" s="8">
        <f>(I24/60)/K6/K9*(M9*0.0314159265)*3.6</f>
        <v>175.49912468708416</v>
      </c>
      <c r="N24" s="8">
        <f>(I24/60)/K7/K9*(M9*0.0314159265)*3.6</f>
        <v>216.55371444528512</v>
      </c>
    </row>
    <row r="25" spans="2:14" ht="21.75" customHeight="1" thickBot="1">
      <c r="B25" s="1">
        <v>7000</v>
      </c>
      <c r="C25" s="8">
        <f>(B25/60)/D3/D9*(F9*0.0314159265)*3.6</f>
        <v>54.630334647887324</v>
      </c>
      <c r="D25" s="8">
        <f>(B25/60)/D4/D9*(F9*0.0314159265)*3.6</f>
        <v>95.65329733844243</v>
      </c>
      <c r="E25" s="8">
        <f>(B25/60)/D5/D9*(F9*0.0314159265)*3.6</f>
        <v>147.72290632253421</v>
      </c>
      <c r="F25" s="8">
        <f>(B25/60)/D6/D9*(F9*0.0314159265)*3.6</f>
        <v>202.07919903733077</v>
      </c>
      <c r="G25" s="8">
        <f>(B25/60)/D7/D9*(F9*0.0314159265)*3.6</f>
        <v>242.02508721912875</v>
      </c>
      <c r="I25" s="1">
        <v>7000</v>
      </c>
      <c r="J25" s="8">
        <f>(I25/60)/K3/K9*(M9*0.0314159265)*3.6</f>
        <v>57.74012422725838</v>
      </c>
      <c r="K25" s="8">
        <f>(I25/60)/K4/K9*(M9*0.0314159265)*3.6</f>
        <v>99.02366718706104</v>
      </c>
      <c r="L25" s="8">
        <f>(I25/60)/K5/K9*(M9*0.0314159265)*3.6</f>
        <v>151.795539206503</v>
      </c>
      <c r="M25" s="8">
        <f>(I25/60)/K6/K9*(M9*0.0314159265)*3.6</f>
        <v>188.9990573553214</v>
      </c>
      <c r="N25" s="8">
        <f>(I25/60)/K7/K9*(M9*0.0314159265)*3.6</f>
        <v>233.21169247953785</v>
      </c>
    </row>
    <row r="26" spans="2:14" ht="21.75" customHeight="1" thickBot="1">
      <c r="B26" s="1">
        <v>7500</v>
      </c>
      <c r="C26" s="8">
        <f>(B26/60)/D3/D9*(F9*0.0314159265)*3.6</f>
        <v>58.5325014084507</v>
      </c>
      <c r="D26" s="8">
        <f>(B26/60)/D4/D9*(F9*0.0314159265)*3.6</f>
        <v>102.48567571975971</v>
      </c>
      <c r="E26" s="8">
        <f>(B26/60)/D5/D9*(F9*0.0314159265)*3.6</f>
        <v>158.27454248842952</v>
      </c>
      <c r="F26" s="8">
        <f>(B26/60)/D6/D9*(F9*0.0314159265)*3.6</f>
        <v>216.51342753999725</v>
      </c>
      <c r="G26" s="8">
        <f>(B26/60)/D7/D9*(F9*0.0314159265)*3.6</f>
        <v>259.3125934490665</v>
      </c>
      <c r="I26" s="1">
        <v>7500</v>
      </c>
      <c r="J26" s="8">
        <f>(I26/60)/K3/K9*(M9*0.0314159265)*3.6</f>
        <v>61.864418814919695</v>
      </c>
      <c r="K26" s="8">
        <f>(I26/60)/K4/K9*(M9*0.0314159265)*3.6</f>
        <v>106.0967862718511</v>
      </c>
      <c r="L26" s="8">
        <f>(I26/60)/K5/K9*(M9*0.0314159265)*3.6</f>
        <v>162.6380777212532</v>
      </c>
      <c r="M26" s="8">
        <f>(I26/60)/K6/K9*(M9*0.0314159265)*3.6</f>
        <v>202.49899002355866</v>
      </c>
      <c r="N26" s="8">
        <f>(I26/60)/K7/K9*(M9*0.0314159265)*3.6</f>
        <v>249.8696705137905</v>
      </c>
    </row>
    <row r="27" spans="2:14" ht="21.75" customHeight="1" thickBot="1">
      <c r="B27" s="1">
        <v>8000</v>
      </c>
      <c r="C27" s="8">
        <f>(B27/60)/D3/D9*(F9*0.0314159265)*3.6</f>
        <v>62.43466816901408</v>
      </c>
      <c r="D27" s="8">
        <f>(B27/60)/D4/D9*(F9*0.0314159265)*3.6</f>
        <v>109.31805410107705</v>
      </c>
      <c r="E27" s="8">
        <f>(B27/60)/D5/D9*(F9*0.0314159265)*3.6</f>
        <v>168.8261786543248</v>
      </c>
      <c r="F27" s="8">
        <f>(B27/60)/D6/D9*(F9*0.0314159265)*3.6</f>
        <v>230.9476560426638</v>
      </c>
      <c r="G27" s="8">
        <f>(B27/60)/D7/D9*(F9*0.0314159265)*3.6</f>
        <v>276.60009967900424</v>
      </c>
      <c r="I27" s="1">
        <v>8000</v>
      </c>
      <c r="J27" s="8">
        <f>(I27/60)/K3/K9*(M9*0.0314159265)*3.6</f>
        <v>65.988713402581</v>
      </c>
      <c r="K27" s="8">
        <f>(I27/60)/K4/K9*(M9*0.0314159265)*3.6</f>
        <v>113.16990535664118</v>
      </c>
      <c r="L27" s="8">
        <f>(I27/60)/K5/K9*(M9*0.0314159265)*3.6</f>
        <v>173.48061623600344</v>
      </c>
      <c r="M27" s="8">
        <f>(I27/60)/K6/K9*(M9*0.0314159265)*3.6</f>
        <v>215.9989226917959</v>
      </c>
      <c r="N27" s="8">
        <f>(I27/60)/K7/K9*(M9*0.0314159265)*3.6</f>
        <v>266.52764854804326</v>
      </c>
    </row>
    <row r="28" spans="2:14" ht="21.75" customHeight="1" thickBot="1">
      <c r="B28" s="1">
        <v>8500</v>
      </c>
      <c r="C28" s="8">
        <f>(B28/60)/D3/D9*(F12*0.0314159265)*3.6</f>
        <v>27.357743814776814</v>
      </c>
      <c r="D28" s="8">
        <f>(B28/60)/D4/D9*(F9*0.0314159265)*3.6</f>
        <v>116.15043248239436</v>
      </c>
      <c r="E28" s="8">
        <f>(B28/60)/D5/D9*(F9*0.0314159265)*3.6</f>
        <v>179.3778148202201</v>
      </c>
      <c r="F28" s="8">
        <f>(B28/60)/D6/D9*(F9*0.0314159265)*3.6</f>
        <v>245.38188454533025</v>
      </c>
      <c r="G28" s="8">
        <f>(B28/60)/D7/D9*(F9*0.0314159265)*3.6</f>
        <v>293.887605908942</v>
      </c>
      <c r="I28" s="1">
        <v>8500</v>
      </c>
      <c r="J28" s="8">
        <f>(I28/60)/K3/K9*(M12*0.0314159265)*3.6</f>
        <v>26.24667970983296</v>
      </c>
      <c r="K28" s="8">
        <f>(I28/60)/K4/K9*(M9*0.0314159265)*3.6</f>
        <v>120.24302444143125</v>
      </c>
      <c r="L28" s="8">
        <f>(I28/60)/K5/K9*(M9*0.0314159265)*3.6</f>
        <v>184.32315475075367</v>
      </c>
      <c r="M28" s="8">
        <f>(I28/60)/K6/K9*(M9*0.0314159265)*3.6</f>
        <v>229.4988553600331</v>
      </c>
      <c r="N28" s="8">
        <f>(I28/60)/K7/K9*(M9*0.0314159265)*3.6</f>
        <v>283.1856265822959</v>
      </c>
    </row>
    <row r="29" spans="2:14" ht="21.75" customHeight="1" thickBot="1">
      <c r="B29" s="1">
        <v>9000</v>
      </c>
      <c r="C29" s="8">
        <f>(B29/60)/D3/D9*(F9*0.0314159265)*3.6</f>
        <v>70.23900169014084</v>
      </c>
      <c r="D29" s="8">
        <f>(B29/60)/D4/D9*(F9*0.0314159265)*3.6</f>
        <v>122.98281086371168</v>
      </c>
      <c r="E29" s="8">
        <f>(B29/60)/D5/D9*(F9*0.0314159265)*3.6</f>
        <v>189.9294509861154</v>
      </c>
      <c r="F29" s="8">
        <f>(B29/60)/D6/D9*(F9*0.0314159265)*3.6</f>
        <v>259.81611304799674</v>
      </c>
      <c r="G29" s="8">
        <f>(B29/60)/D7/D9*(F9*0.0314159265)*3.6</f>
        <v>311.1751121388798</v>
      </c>
      <c r="I29" s="1">
        <v>9000</v>
      </c>
      <c r="J29" s="8">
        <f>(I29/60)/K3/K9*(M9*0.0314159265)*3.6</f>
        <v>74.23730257790363</v>
      </c>
      <c r="K29" s="8">
        <f>(I29/60)/K4/K9*(M9*0.0314159265)*3.6</f>
        <v>127.31614352622132</v>
      </c>
      <c r="L29" s="8">
        <f>(I29/60)/K5/K9*(M9*0.0314159265)*3.6</f>
        <v>195.16569326550385</v>
      </c>
      <c r="M29" s="8">
        <f>(I29/60)/K6/K9*(M9*0.0314159265)*3.6</f>
        <v>242.9987880282704</v>
      </c>
      <c r="N29" s="8">
        <f>(I29/60)/K7/K9*(M9*0.0314159265)*3.6</f>
        <v>299.84360461654865</v>
      </c>
    </row>
    <row r="30" ht="21.75" customHeight="1" thickBot="1"/>
    <row r="31" spans="2:14" ht="21.75" customHeight="1" thickBot="1">
      <c r="B31" s="41" t="s">
        <v>17</v>
      </c>
      <c r="C31" s="42" t="s">
        <v>18</v>
      </c>
      <c r="D31" s="43"/>
      <c r="E31" s="43"/>
      <c r="F31" s="43"/>
      <c r="G31" s="44"/>
      <c r="H31" s="45"/>
      <c r="J31" s="46" t="s">
        <v>19</v>
      </c>
      <c r="K31" s="47"/>
      <c r="L31" s="47"/>
      <c r="M31" s="47"/>
      <c r="N31" s="48"/>
    </row>
    <row r="32" spans="2:14" ht="21.75" customHeight="1" thickBot="1">
      <c r="B32" s="41"/>
      <c r="C32" s="49" t="s">
        <v>25</v>
      </c>
      <c r="D32" s="50" t="s">
        <v>30</v>
      </c>
      <c r="E32" s="51"/>
      <c r="F32" s="52"/>
      <c r="G32" s="53" t="s">
        <v>26</v>
      </c>
      <c r="H32" s="45"/>
      <c r="J32" s="54" t="str">
        <f>CONCATENATE(C34,"/",E34," R",G34)</f>
        <v>155/80 R13</v>
      </c>
      <c r="K32" s="55" t="str">
        <f>CONCATENATE(C35,"/",E35," R",G35)</f>
        <v>165/65 R13</v>
      </c>
      <c r="L32" s="55" t="str">
        <f>CONCATENATE(C36,"/",E36," R",G36)</f>
        <v>195/55 R13</v>
      </c>
      <c r="M32" s="55" t="str">
        <f>CONCATENATE(C37,"/",E37," R",G37)</f>
        <v>170/70 R13</v>
      </c>
      <c r="N32" s="56" t="str">
        <f>CONCATENATE(C38,"/",E38," R",G38)</f>
        <v>165/70 R13</v>
      </c>
    </row>
    <row r="33" spans="2:14" ht="21.75" customHeight="1" thickBot="1">
      <c r="B33" s="45"/>
      <c r="C33" s="57" t="s">
        <v>28</v>
      </c>
      <c r="D33" s="58"/>
      <c r="E33" s="59" t="s">
        <v>31</v>
      </c>
      <c r="F33" s="60"/>
      <c r="G33" s="61" t="s">
        <v>27</v>
      </c>
      <c r="H33" s="102" t="s">
        <v>29</v>
      </c>
      <c r="I33" s="103"/>
      <c r="J33" s="62">
        <f>H34</f>
        <v>578.2</v>
      </c>
      <c r="K33" s="63">
        <f>H35</f>
        <v>544.7</v>
      </c>
      <c r="L33" s="63">
        <f>H36</f>
        <v>544.7</v>
      </c>
      <c r="M33" s="63">
        <f>H37</f>
        <v>568.1999999999999</v>
      </c>
      <c r="N33" s="64">
        <f>H38</f>
        <v>561.1999999999999</v>
      </c>
    </row>
    <row r="34" spans="2:14" ht="21.75" customHeight="1" thickBot="1">
      <c r="B34" s="99" t="s">
        <v>20</v>
      </c>
      <c r="C34" s="65">
        <v>155</v>
      </c>
      <c r="D34" s="66" t="s">
        <v>21</v>
      </c>
      <c r="E34" s="67">
        <v>80</v>
      </c>
      <c r="F34" s="68" t="s">
        <v>22</v>
      </c>
      <c r="G34" s="69">
        <v>13</v>
      </c>
      <c r="H34" s="104">
        <f>C34*(E34/100)*2+(G34*25.4)</f>
        <v>578.2</v>
      </c>
      <c r="I34" s="105"/>
      <c r="J34" s="70">
        <f>IF(J33*H34&gt;0,J33/H34,"")</f>
        <v>1</v>
      </c>
      <c r="K34" s="71">
        <f>IF(K33*H34&gt;0,K33/H34,"")</f>
        <v>0.9420615703908682</v>
      </c>
      <c r="L34" s="71">
        <f>IF(L33*H34&gt;0,L33/H34,"")</f>
        <v>0.9420615703908682</v>
      </c>
      <c r="M34" s="71">
        <f>IF(M33*H34&gt;0,M33/H34,"")</f>
        <v>0.9827049463853336</v>
      </c>
      <c r="N34" s="72">
        <f>IF(N33*H34&gt;0,N33/H34,"")</f>
        <v>0.9705984088550672</v>
      </c>
    </row>
    <row r="35" spans="2:14" ht="21.75" customHeight="1" thickBot="1">
      <c r="B35" s="100"/>
      <c r="C35" s="73">
        <v>165</v>
      </c>
      <c r="D35" s="74" t="s">
        <v>21</v>
      </c>
      <c r="E35" s="75">
        <v>65</v>
      </c>
      <c r="F35" s="76" t="s">
        <v>22</v>
      </c>
      <c r="G35" s="77">
        <v>13</v>
      </c>
      <c r="H35" s="104">
        <f>C35*(E35/100)*2+(G35*25.4)</f>
        <v>544.7</v>
      </c>
      <c r="I35" s="105"/>
      <c r="J35" s="78">
        <f>IF(J33*H35&gt;0,J33/H35,"")</f>
        <v>1.0615017440793098</v>
      </c>
      <c r="K35" s="79">
        <f>IF(K33*H35&gt;0,K33/H35,"")</f>
        <v>1</v>
      </c>
      <c r="L35" s="79">
        <f>IF(L33*H35&gt;0,L33/H35,"")</f>
        <v>1</v>
      </c>
      <c r="M35" s="79">
        <f>IF(M33*H35&gt;0,M33/H35,"")</f>
        <v>1.0431430145033962</v>
      </c>
      <c r="N35" s="80">
        <f>IF(N33*H35&gt;0,N33/H35,"")</f>
        <v>1.0302919038002567</v>
      </c>
    </row>
    <row r="36" spans="2:14" ht="21.75" customHeight="1" thickBot="1">
      <c r="B36" s="100"/>
      <c r="C36" s="73">
        <v>195</v>
      </c>
      <c r="D36" s="74" t="s">
        <v>21</v>
      </c>
      <c r="E36" s="75">
        <v>55</v>
      </c>
      <c r="F36" s="76" t="s">
        <v>22</v>
      </c>
      <c r="G36" s="77">
        <v>13</v>
      </c>
      <c r="H36" s="104">
        <f>C36*(E36/100)*2+(G36*25.4)</f>
        <v>544.7</v>
      </c>
      <c r="I36" s="105"/>
      <c r="J36" s="78">
        <f>IF(J33*H36&gt;0,J33/H36,"")</f>
        <v>1.0615017440793098</v>
      </c>
      <c r="K36" s="79">
        <f>IF(K33*H36&gt;0,K33/H36,"")</f>
        <v>1</v>
      </c>
      <c r="L36" s="79">
        <f>IF(L33*H36&gt;0,L33/H36,"")</f>
        <v>1</v>
      </c>
      <c r="M36" s="79">
        <f>IF(M33*H36&gt;0,M33/H36,"")</f>
        <v>1.0431430145033962</v>
      </c>
      <c r="N36" s="80">
        <f>IF(N33*H36&gt;0,N33/H36,"")</f>
        <v>1.0302919038002567</v>
      </c>
    </row>
    <row r="37" spans="2:14" ht="21.75" customHeight="1" thickBot="1">
      <c r="B37" s="100"/>
      <c r="C37" s="73">
        <v>170</v>
      </c>
      <c r="D37" s="74" t="s">
        <v>21</v>
      </c>
      <c r="E37" s="75">
        <v>70</v>
      </c>
      <c r="F37" s="76" t="s">
        <v>22</v>
      </c>
      <c r="G37" s="77">
        <v>13</v>
      </c>
      <c r="H37" s="104">
        <f>C37*(E37/100)*2+(G37*25.4)</f>
        <v>568.1999999999999</v>
      </c>
      <c r="I37" s="105"/>
      <c r="J37" s="78">
        <f>IF(J33*H37&gt;0,J33/H37,"")</f>
        <v>1.0175994368180221</v>
      </c>
      <c r="K37" s="79">
        <f>IF(K33*H37&gt;0,K33/H37,"")</f>
        <v>0.958641323477649</v>
      </c>
      <c r="L37" s="79">
        <f>IF(L33*H37&gt;0,L33/H37,"")</f>
        <v>0.958641323477649</v>
      </c>
      <c r="M37" s="79">
        <f>IF(M33*H37&gt;0,M33/H37,"")</f>
        <v>1</v>
      </c>
      <c r="N37" s="80">
        <f>IF(N33*H37&gt;0,N33/H37,"")</f>
        <v>0.9876803942273847</v>
      </c>
    </row>
    <row r="38" spans="2:14" ht="21.75" customHeight="1" thickBot="1">
      <c r="B38" s="101"/>
      <c r="C38" s="81">
        <v>165</v>
      </c>
      <c r="D38" s="82" t="s">
        <v>21</v>
      </c>
      <c r="E38" s="83">
        <v>70</v>
      </c>
      <c r="F38" s="84" t="s">
        <v>22</v>
      </c>
      <c r="G38" s="85">
        <v>13</v>
      </c>
      <c r="H38" s="104">
        <f>C38*(E38/100)*2+(G38*25.4)</f>
        <v>561.1999999999999</v>
      </c>
      <c r="I38" s="105"/>
      <c r="J38" s="86">
        <f>IF(J33*H38&gt;0,J33/H38,"")</f>
        <v>1.0302922309337137</v>
      </c>
      <c r="K38" s="87">
        <f>IF(K33*H38&gt;0,K33/H38,"")</f>
        <v>0.9705987170349254</v>
      </c>
      <c r="L38" s="87">
        <f>IF(L33*H38&gt;0,L33/H38,"")</f>
        <v>0.9705987170349254</v>
      </c>
      <c r="M38" s="87">
        <f>IF(M33*H38&gt;0,M33/H38,"")</f>
        <v>1.0124732715609408</v>
      </c>
      <c r="N38" s="88">
        <f>IF(N33*H38&gt;0,N33/H38,"")</f>
        <v>1</v>
      </c>
    </row>
    <row r="39" spans="2:15" ht="21.75" customHeight="1" thickBot="1">
      <c r="B39" s="89"/>
      <c r="C39" s="89"/>
      <c r="D39" s="89"/>
      <c r="E39" s="89"/>
      <c r="F39" s="89"/>
      <c r="H39" s="90"/>
      <c r="I39" s="89"/>
      <c r="J39" s="89"/>
      <c r="K39" s="89"/>
      <c r="L39" s="89"/>
      <c r="M39" s="89"/>
      <c r="N39" s="89"/>
      <c r="O39" s="89"/>
    </row>
    <row r="40" spans="6:15" ht="21.75" customHeight="1">
      <c r="F40" s="89"/>
      <c r="G40" s="89"/>
      <c r="H40" s="89"/>
      <c r="I40" s="89"/>
      <c r="J40" s="91" t="s">
        <v>23</v>
      </c>
      <c r="K40" s="92"/>
      <c r="L40" s="92"/>
      <c r="M40" s="93"/>
      <c r="N40" s="89"/>
      <c r="O40" s="89"/>
    </row>
    <row r="41" spans="10:13" ht="21.75" customHeight="1" thickBot="1">
      <c r="J41" s="94" t="s">
        <v>24</v>
      </c>
      <c r="K41" s="95"/>
      <c r="L41" s="95"/>
      <c r="M41" s="96"/>
    </row>
    <row r="42" spans="2:5" ht="21.75" customHeight="1">
      <c r="B42" s="89"/>
      <c r="C42" s="89"/>
      <c r="D42" s="89"/>
      <c r="E42" s="89"/>
    </row>
    <row r="44" ht="21.75" customHeight="1">
      <c r="A44" s="16"/>
    </row>
    <row r="45" ht="21.75" customHeight="1">
      <c r="A45" s="16"/>
    </row>
    <row r="46" ht="21.75" customHeight="1">
      <c r="A46" s="16"/>
    </row>
    <row r="47" ht="21.75" customHeight="1">
      <c r="A47" s="16"/>
    </row>
  </sheetData>
  <mergeCells count="7">
    <mergeCell ref="B34:B38"/>
    <mergeCell ref="H33:I33"/>
    <mergeCell ref="H34:I34"/>
    <mergeCell ref="H35:I35"/>
    <mergeCell ref="H36:I36"/>
    <mergeCell ref="H37:I37"/>
    <mergeCell ref="H38:I38"/>
  </mergeCells>
  <dataValidations count="4">
    <dataValidation errorStyle="warning" type="decimal" operator="lessThanOrEqual" allowBlank="1" showInputMessage="1" showErrorMessage="1" errorTitle="Gáz van!" error="Rossz értéket adtál meg!" sqref="D3:D7 K3:K7">
      <formula1>5</formula1>
    </dataValidation>
    <dataValidation type="decimal" allowBlank="1" showInputMessage="1" showErrorMessage="1" errorTitle="gáz van!" error="Ez nem Lada diffi!" sqref="D9 K9">
      <formula1>3</formula1>
      <formula2>6</formula2>
    </dataValidation>
    <dataValidation type="decimal" allowBlank="1" showInputMessage="1" showErrorMessage="1" errorTitle="gáz van!" error="Ekkora kereket tennél fel?" sqref="F9 M9">
      <formula1>35</formula1>
      <formula2>70</formula2>
    </dataValidation>
    <dataValidation allowBlank="1" showInputMessage="1" showErrorMessage="1" errorTitle="Ezt nem kell piszkálni." error="A sárga mezőkbe írj!" sqref="B11:G29 I11:N29"/>
  </dataValidations>
  <printOptions/>
  <pageMargins left="0.36" right="0.63" top="1.15" bottom="1" header="0.5" footer="0.5"/>
  <pageSetup horizontalDpi="180" verticalDpi="180" orientation="portrait" paperSize="9" scale="92" r:id="rId3"/>
  <headerFooter alignWithMargins="0">
    <oddHeader>&amp;L&amp;D      &lt;&amp;T&gt;&amp;CVáltó áttételek + kerék méretek&amp;RPlero  Motorsport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Végsbesség számoló gumi méret + váltó</dc:title>
  <dc:subject/>
  <dc:creator>Zóni Zoltán + Plenter Róbert</dc:creator>
  <cp:keywords/>
  <dc:description>Használd szabadon.</dc:description>
  <cp:lastModifiedBy>.</cp:lastModifiedBy>
  <cp:lastPrinted>2002-04-11T17:18:03Z</cp:lastPrinted>
  <dcterms:created xsi:type="dcterms:W3CDTF">1998-10-28T09:12:05Z</dcterms:created>
  <dcterms:modified xsi:type="dcterms:W3CDTF">2004-11-23T20:02:04Z</dcterms:modified>
  <cp:category>Lada + Dacia</cp:category>
  <cp:version/>
  <cp:contentType/>
  <cp:contentStatus/>
</cp:coreProperties>
</file>